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312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/>
  <c r="K7"/>
  <c r="K8"/>
  <c r="K9"/>
  <c r="K11"/>
  <c r="K13"/>
  <c r="K14"/>
  <c r="K15"/>
  <c r="K16"/>
  <c r="K18"/>
  <c r="K19"/>
  <c r="K21"/>
  <c r="K22"/>
  <c r="K23"/>
  <c r="K24"/>
  <c r="K25"/>
  <c r="K5"/>
  <c r="I6"/>
  <c r="I7"/>
  <c r="I8"/>
  <c r="I9"/>
  <c r="I11"/>
  <c r="I13"/>
  <c r="I14"/>
  <c r="I15"/>
  <c r="I16"/>
  <c r="I18"/>
  <c r="I19"/>
  <c r="I21"/>
  <c r="I22"/>
  <c r="I23"/>
  <c r="I24"/>
  <c r="I25"/>
  <c r="I5"/>
  <c r="F6"/>
  <c r="F7"/>
  <c r="F8"/>
  <c r="F9"/>
  <c r="F11"/>
  <c r="F13"/>
  <c r="F14"/>
  <c r="F15"/>
  <c r="F16"/>
  <c r="F18"/>
  <c r="F21"/>
  <c r="F22"/>
  <c r="F23"/>
  <c r="F24"/>
  <c r="F25"/>
  <c r="F5"/>
  <c r="D5"/>
  <c r="D20"/>
  <c r="D21"/>
  <c r="J21"/>
  <c r="J20" s="1"/>
  <c r="D31" l="1"/>
  <c r="G21"/>
  <c r="H21"/>
  <c r="C21"/>
  <c r="E21"/>
  <c r="C5" l="1"/>
  <c r="J5"/>
  <c r="H20"/>
  <c r="G20"/>
  <c r="H5"/>
  <c r="G5"/>
  <c r="G31" s="1"/>
  <c r="C20"/>
  <c r="E20"/>
  <c r="E5"/>
  <c r="I20" l="1"/>
  <c r="K20"/>
  <c r="F20"/>
  <c r="H31"/>
  <c r="C31"/>
  <c r="J31"/>
  <c r="K31" s="1"/>
  <c r="E31"/>
  <c r="F31" s="1"/>
  <c r="B21"/>
  <c r="I31" l="1"/>
  <c r="B31"/>
</calcChain>
</file>

<file path=xl/sharedStrings.xml><?xml version="1.0" encoding="utf-8"?>
<sst xmlns="http://schemas.openxmlformats.org/spreadsheetml/2006/main" count="42" uniqueCount="38">
  <si>
    <t>Наименование доходов</t>
  </si>
  <si>
    <t>Законо-проект</t>
  </si>
  <si>
    <t>% к закону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</si>
  <si>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</si>
  <si>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</si>
  <si>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</si>
  <si>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</si>
  <si>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</si>
  <si>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</si>
  <si>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</si>
  <si>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</si>
  <si>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</si>
  <si>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</si>
  <si>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</si>
  <si>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</si>
  <si>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</si>
  <si>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</si>
  <si>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</si>
  <si>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</si>
  <si>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</si>
  <si>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</si>
  <si>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</si>
  <si>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</si>
  <si>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</si>
  <si>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</si>
  <si>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</si>
  <si>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</si>
  <si>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</si>
  <si>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</si>
  <si>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 ВСЕГО ДОХОДОВ</t>
  </si>
  <si>
    <t>План на очередной 2021 год</t>
  </si>
  <si>
    <t>План на очередной 2022 год</t>
  </si>
  <si>
    <t>2019 год (отчет)</t>
  </si>
  <si>
    <t>План на очередной 2023 год</t>
  </si>
  <si>
    <t>% к законопроекту на 2022 год</t>
  </si>
  <si>
    <t xml:space="preserve">Ожидаемое исполнение 2020 года </t>
  </si>
  <si>
    <t>Уточнение бюджета №4 от 20.10.2020 №201/2020-ОЗ</t>
  </si>
  <si>
    <t>Cведения о доходах бюджета Талдомского городского округа  на 2021 год и плановый период 2022 и 2023 годов в сравнении с ожидаемым исполнением за 2020 год и отчетом за 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</si>
</sst>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left" vertical="center" wrapText="1" readingOrder="1"/>
    </xf>
    <xf numFmtId="0" fontId="1" fillId="0" borderId="9" xfId="0" applyFont="1" applyFill="1" applyBorder="1" applyAlignment="1">
      <alignment horizontal="left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top" wrapText="1" readingOrder="1"/>
    </xf>
    <xf numFmtId="4" fontId="1" fillId="0" borderId="10" xfId="0" applyNumberFormat="1" applyFont="1" applyFill="1" applyBorder="1" applyAlignment="1">
      <alignment horizontal="center" vertical="center" wrapText="1" readingOrder="1"/>
    </xf>
    <xf numFmtId="4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left" vertical="center" wrapText="1" readingOrder="1"/>
    </xf>
    <xf numFmtId="0" fontId="1" fillId="0" borderId="14" xfId="0" applyFont="1" applyFill="1" applyBorder="1" applyAlignment="1">
      <alignment horizontal="left" vertical="center" wrapText="1" readingOrder="1"/>
    </xf>
    <xf numFmtId="4" fontId="1" fillId="0" borderId="15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/>
    <xf numFmtId="4" fontId="0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top" wrapText="1" readingOrder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" fontId="2" fillId="2" borderId="12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4" fontId="1" fillId="0" borderId="5" xfId="0" applyNumberFormat="1" applyFont="1" applyFill="1" applyBorder="1" applyAlignment="1">
      <alignment horizontal="center" vertical="center" wrapText="1" readingOrder="1"/>
    </xf>
    <xf numFmtId="4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4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>
      <selection activeCell="C38" sqref="C38"/>
    </sheetView>
  </sheetViews>
  <sheetFormatPr defaultColWidth="9.109375" defaultRowHeight="14.4"/>
  <cols>
    <col min="1" max="1" width="50.44140625" style="11" customWidth="1"/>
    <col min="2" max="2" width="16" style="12" customWidth="1"/>
    <col min="3" max="3" width="14.6640625" style="12" customWidth="1"/>
    <col min="4" max="4" width="13.33203125" style="12" hidden="1" customWidth="1"/>
    <col min="5" max="5" width="13.33203125" style="12" customWidth="1"/>
    <col min="6" max="6" width="12.5546875" style="12" customWidth="1"/>
    <col min="7" max="7" width="13.5546875" style="12" hidden="1" customWidth="1"/>
    <col min="8" max="8" width="12.88671875" style="12" customWidth="1"/>
    <col min="9" max="9" width="13.109375" style="12" customWidth="1"/>
    <col min="10" max="10" width="13.88671875" style="12" customWidth="1"/>
    <col min="11" max="11" width="15.33203125" style="12" customWidth="1"/>
    <col min="12" max="13" width="9.109375" style="11"/>
    <col min="14" max="14" width="12.33203125" style="11" customWidth="1"/>
    <col min="15" max="15" width="13.5546875" style="11" customWidth="1"/>
    <col min="16" max="16" width="12.6640625" style="11" customWidth="1"/>
    <col min="17" max="16384" width="9.109375" style="11"/>
  </cols>
  <sheetData>
    <row r="1" spans="1:16" ht="41.25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15" thickBot="1"/>
    <row r="3" spans="1:16">
      <c r="A3" s="22" t="s">
        <v>0</v>
      </c>
      <c r="B3" s="20" t="s">
        <v>32</v>
      </c>
      <c r="C3" s="20" t="s">
        <v>35</v>
      </c>
      <c r="D3" s="20" t="s">
        <v>30</v>
      </c>
      <c r="E3" s="20"/>
      <c r="F3" s="20"/>
      <c r="G3" s="20" t="s">
        <v>31</v>
      </c>
      <c r="H3" s="20"/>
      <c r="I3" s="20"/>
      <c r="J3" s="20" t="s">
        <v>33</v>
      </c>
      <c r="K3" s="21"/>
    </row>
    <row r="4" spans="1:16" ht="69.599999999999994" thickBot="1">
      <c r="A4" s="23"/>
      <c r="B4" s="24"/>
      <c r="C4" s="24"/>
      <c r="D4" s="4" t="s">
        <v>36</v>
      </c>
      <c r="E4" s="5" t="s">
        <v>1</v>
      </c>
      <c r="F4" s="5" t="s">
        <v>2</v>
      </c>
      <c r="G4" s="4" t="s">
        <v>36</v>
      </c>
      <c r="H4" s="5" t="s">
        <v>1</v>
      </c>
      <c r="I4" s="5" t="s">
        <v>2</v>
      </c>
      <c r="J4" s="5" t="s">
        <v>1</v>
      </c>
      <c r="K4" s="13" t="s">
        <v>34</v>
      </c>
    </row>
    <row r="5" spans="1:16" ht="15" thickBot="1">
      <c r="A5" s="8" t="s">
        <v>3</v>
      </c>
      <c r="B5" s="18">
        <v>1142070.17</v>
      </c>
      <c r="C5" s="18">
        <f t="shared" ref="C5:E5" si="0">C6+C7+C8+C9+C10+C11+C12+C13+C14+C15+C16+C17+C18+C19</f>
        <v>1111142.5</v>
      </c>
      <c r="D5" s="7">
        <f t="shared" si="0"/>
        <v>608064.89500000014</v>
      </c>
      <c r="E5" s="18">
        <f t="shared" si="0"/>
        <v>1150140</v>
      </c>
      <c r="F5" s="14">
        <f>E5/C5*100</f>
        <v>103.50967585165721</v>
      </c>
      <c r="G5" s="7">
        <f t="shared" ref="G5" si="1">G6+G7+G8+G9+G10+G11+G12+G13+G14+G15+G16+G17+G18+G19</f>
        <v>663995.51200000022</v>
      </c>
      <c r="H5" s="18">
        <f t="shared" ref="H5" si="2">H6+H7+H8+H9+H10+H11+H12+H13+H14+H15+H16+H17+H18+H19</f>
        <v>1189560</v>
      </c>
      <c r="I5" s="14">
        <f>H5/E5*100</f>
        <v>103.42740883718504</v>
      </c>
      <c r="J5" s="18">
        <f t="shared" ref="J5" si="3">J6+J7+J8+J9+J10+J11+J12+J13+J14+J15+J16+J17+J18+J19</f>
        <v>1231870</v>
      </c>
      <c r="K5" s="15">
        <f>J5/H5*100</f>
        <v>103.55677729580685</v>
      </c>
    </row>
    <row r="6" spans="1:16" ht="15" thickBot="1">
      <c r="A6" s="3" t="s">
        <v>4</v>
      </c>
      <c r="B6" s="6">
        <v>771638.1</v>
      </c>
      <c r="C6" s="6">
        <v>780000</v>
      </c>
      <c r="D6" s="6">
        <v>440751.18900000001</v>
      </c>
      <c r="E6" s="6">
        <v>802505</v>
      </c>
      <c r="F6" s="14">
        <f t="shared" ref="F6:F31" si="4">E6/C6*100</f>
        <v>102.8852564102564</v>
      </c>
      <c r="G6" s="6">
        <v>484558.48499999999</v>
      </c>
      <c r="H6" s="6">
        <v>815330</v>
      </c>
      <c r="I6" s="14">
        <f t="shared" ref="I6:I31" si="5">H6/E6*100</f>
        <v>101.59812088398203</v>
      </c>
      <c r="J6" s="6">
        <v>844662</v>
      </c>
      <c r="K6" s="15">
        <f t="shared" ref="K6:K31" si="6">J6/H6*100</f>
        <v>103.59756172347394</v>
      </c>
      <c r="N6" s="16"/>
      <c r="O6" s="17"/>
      <c r="P6" s="17"/>
    </row>
    <row r="7" spans="1:16" ht="42" thickBot="1">
      <c r="A7" s="2" t="s">
        <v>5</v>
      </c>
      <c r="B7" s="1">
        <v>42587.21</v>
      </c>
      <c r="C7" s="1">
        <v>39800</v>
      </c>
      <c r="D7" s="1">
        <v>54373.760999999999</v>
      </c>
      <c r="E7" s="1">
        <v>41898</v>
      </c>
      <c r="F7" s="14">
        <f t="shared" si="4"/>
        <v>105.27135678391959</v>
      </c>
      <c r="G7" s="1">
        <v>58293.375999999997</v>
      </c>
      <c r="H7" s="1">
        <v>40290</v>
      </c>
      <c r="I7" s="14">
        <f t="shared" si="5"/>
        <v>96.162107976514392</v>
      </c>
      <c r="J7" s="1">
        <v>39967</v>
      </c>
      <c r="K7" s="15">
        <f t="shared" si="6"/>
        <v>99.198312236286924</v>
      </c>
      <c r="N7" s="16"/>
      <c r="O7" s="16"/>
      <c r="P7" s="16"/>
    </row>
    <row r="8" spans="1:16" ht="15" thickBot="1">
      <c r="A8" s="2" t="s">
        <v>6</v>
      </c>
      <c r="B8" s="1">
        <v>75871.77</v>
      </c>
      <c r="C8" s="1">
        <v>77552.5</v>
      </c>
      <c r="D8" s="1">
        <v>29966.670999999998</v>
      </c>
      <c r="E8" s="1">
        <v>79570</v>
      </c>
      <c r="F8" s="14">
        <f t="shared" si="4"/>
        <v>102.60146352470908</v>
      </c>
      <c r="G8" s="1">
        <v>36908.832999999999</v>
      </c>
      <c r="H8" s="1">
        <v>104460</v>
      </c>
      <c r="I8" s="14">
        <f t="shared" si="5"/>
        <v>131.28063340454946</v>
      </c>
      <c r="J8" s="1">
        <v>115690</v>
      </c>
      <c r="K8" s="15">
        <f t="shared" si="6"/>
        <v>110.7505265173272</v>
      </c>
      <c r="N8" s="16"/>
      <c r="O8" s="16"/>
      <c r="P8" s="16"/>
    </row>
    <row r="9" spans="1:16" ht="15" thickBot="1">
      <c r="A9" s="2" t="s">
        <v>7</v>
      </c>
      <c r="B9" s="1">
        <v>163346.01</v>
      </c>
      <c r="C9" s="1">
        <v>145200</v>
      </c>
      <c r="D9" s="1">
        <v>62604.603000000003</v>
      </c>
      <c r="E9" s="1">
        <v>144900</v>
      </c>
      <c r="F9" s="14">
        <f t="shared" si="4"/>
        <v>99.793388429752056</v>
      </c>
      <c r="G9" s="1">
        <v>64027.612000000001</v>
      </c>
      <c r="H9" s="1">
        <v>148250</v>
      </c>
      <c r="I9" s="14">
        <f t="shared" si="5"/>
        <v>102.311939268461</v>
      </c>
      <c r="J9" s="1">
        <v>150271</v>
      </c>
      <c r="K9" s="15">
        <f t="shared" si="6"/>
        <v>101.36323777403035</v>
      </c>
      <c r="N9" s="16"/>
      <c r="O9" s="16"/>
      <c r="P9" s="16"/>
    </row>
    <row r="10" spans="1:16" ht="28.2" thickBot="1">
      <c r="A10" s="2" t="s">
        <v>8</v>
      </c>
      <c r="B10" s="1"/>
      <c r="C10" s="1"/>
      <c r="D10" s="1">
        <v>583.94899999999996</v>
      </c>
      <c r="E10" s="1"/>
      <c r="F10" s="14"/>
      <c r="G10" s="1">
        <v>611.37</v>
      </c>
      <c r="H10" s="1"/>
      <c r="I10" s="14"/>
      <c r="J10" s="1"/>
      <c r="K10" s="15"/>
      <c r="N10" s="16"/>
      <c r="O10" s="16"/>
      <c r="P10" s="16"/>
    </row>
    <row r="11" spans="1:16" ht="15" thickBot="1">
      <c r="A11" s="2" t="s">
        <v>9</v>
      </c>
      <c r="B11" s="1">
        <v>6894.88</v>
      </c>
      <c r="C11" s="1">
        <v>7100</v>
      </c>
      <c r="D11" s="1">
        <v>2502.192</v>
      </c>
      <c r="E11" s="1">
        <v>7500</v>
      </c>
      <c r="F11" s="14">
        <f t="shared" si="4"/>
        <v>105.63380281690141</v>
      </c>
      <c r="G11" s="1">
        <v>2475.0320000000002</v>
      </c>
      <c r="H11" s="1">
        <v>7760</v>
      </c>
      <c r="I11" s="14">
        <f t="shared" si="5"/>
        <v>103.46666666666667</v>
      </c>
      <c r="J11" s="1">
        <v>8070</v>
      </c>
      <c r="K11" s="15">
        <f t="shared" si="6"/>
        <v>103.99484536082475</v>
      </c>
      <c r="N11" s="16"/>
      <c r="O11" s="16"/>
      <c r="P11" s="16"/>
    </row>
    <row r="12" spans="1:16" ht="42" thickBot="1">
      <c r="A12" s="2" t="s">
        <v>10</v>
      </c>
      <c r="B12" s="1">
        <v>18.8</v>
      </c>
      <c r="C12" s="1">
        <v>0</v>
      </c>
      <c r="D12" s="1">
        <v>1.0680000000000001</v>
      </c>
      <c r="E12" s="1"/>
      <c r="F12" s="14"/>
      <c r="G12" s="1">
        <v>0</v>
      </c>
      <c r="H12" s="1"/>
      <c r="I12" s="14"/>
      <c r="J12" s="1">
        <v>0</v>
      </c>
      <c r="K12" s="15"/>
      <c r="N12" s="16"/>
      <c r="O12" s="16"/>
      <c r="P12" s="16"/>
    </row>
    <row r="13" spans="1:16" ht="42" thickBot="1">
      <c r="A13" s="2" t="s">
        <v>11</v>
      </c>
      <c r="B13" s="1">
        <v>47874.080000000002</v>
      </c>
      <c r="C13" s="1">
        <v>40490</v>
      </c>
      <c r="D13" s="1">
        <v>5935.317</v>
      </c>
      <c r="E13" s="1">
        <v>41704</v>
      </c>
      <c r="F13" s="14">
        <f t="shared" si="4"/>
        <v>102.99827117806866</v>
      </c>
      <c r="G13" s="1">
        <v>5938.9080000000004</v>
      </c>
      <c r="H13" s="1">
        <v>45590</v>
      </c>
      <c r="I13" s="14">
        <f t="shared" si="5"/>
        <v>109.31805102628044</v>
      </c>
      <c r="J13" s="1">
        <v>46680</v>
      </c>
      <c r="K13" s="15">
        <f t="shared" si="6"/>
        <v>102.39087519192805</v>
      </c>
      <c r="N13" s="16"/>
      <c r="O13" s="16"/>
      <c r="P13" s="16"/>
    </row>
    <row r="14" spans="1:16" ht="28.2" thickBot="1">
      <c r="A14" s="2" t="s">
        <v>12</v>
      </c>
      <c r="B14" s="1">
        <v>627</v>
      </c>
      <c r="C14" s="1">
        <v>200</v>
      </c>
      <c r="D14" s="1">
        <v>443.70699999999999</v>
      </c>
      <c r="E14" s="1">
        <v>360</v>
      </c>
      <c r="F14" s="14">
        <f t="shared" si="4"/>
        <v>180</v>
      </c>
      <c r="G14" s="1">
        <v>445.18</v>
      </c>
      <c r="H14" s="1">
        <v>360</v>
      </c>
      <c r="I14" s="14">
        <f t="shared" si="5"/>
        <v>100</v>
      </c>
      <c r="J14" s="1">
        <v>360</v>
      </c>
      <c r="K14" s="15">
        <f t="shared" si="6"/>
        <v>100</v>
      </c>
      <c r="N14" s="16"/>
      <c r="O14" s="16"/>
      <c r="P14" s="16"/>
    </row>
    <row r="15" spans="1:16" ht="42" thickBot="1">
      <c r="A15" s="2" t="s">
        <v>13</v>
      </c>
      <c r="B15" s="1">
        <v>6340.95</v>
      </c>
      <c r="C15" s="1">
        <v>7900</v>
      </c>
      <c r="D15" s="1">
        <v>1206.751</v>
      </c>
      <c r="E15" s="1">
        <v>8500</v>
      </c>
      <c r="F15" s="14">
        <f t="shared" si="4"/>
        <v>107.59493670886076</v>
      </c>
      <c r="G15" s="1">
        <v>1023.599</v>
      </c>
      <c r="H15" s="1">
        <v>9100</v>
      </c>
      <c r="I15" s="14">
        <f t="shared" si="5"/>
        <v>107.05882352941177</v>
      </c>
      <c r="J15" s="1">
        <v>9100</v>
      </c>
      <c r="K15" s="15">
        <f t="shared" si="6"/>
        <v>100</v>
      </c>
      <c r="N15" s="16"/>
      <c r="O15" s="16"/>
      <c r="P15" s="16"/>
    </row>
    <row r="16" spans="1:16" ht="28.2" thickBot="1">
      <c r="A16" s="2" t="s">
        <v>14</v>
      </c>
      <c r="B16" s="1">
        <v>19486.330000000002</v>
      </c>
      <c r="C16" s="1">
        <v>7100</v>
      </c>
      <c r="D16" s="1">
        <v>12.23</v>
      </c>
      <c r="E16" s="1">
        <v>18200</v>
      </c>
      <c r="F16" s="14">
        <f t="shared" si="4"/>
        <v>256.33802816901408</v>
      </c>
      <c r="G16" s="1">
        <v>12.635999999999999</v>
      </c>
      <c r="H16" s="1">
        <v>14700</v>
      </c>
      <c r="I16" s="14">
        <f t="shared" si="5"/>
        <v>80.769230769230774</v>
      </c>
      <c r="J16" s="1">
        <v>13350</v>
      </c>
      <c r="K16" s="15">
        <f t="shared" si="6"/>
        <v>90.816326530612244</v>
      </c>
      <c r="N16" s="16"/>
      <c r="O16" s="16"/>
      <c r="P16" s="16"/>
    </row>
    <row r="17" spans="1:16" ht="15" thickBot="1">
      <c r="A17" s="2" t="s">
        <v>15</v>
      </c>
      <c r="B17" s="1"/>
      <c r="C17" s="1"/>
      <c r="D17" s="1">
        <v>51.177999999999997</v>
      </c>
      <c r="E17" s="1"/>
      <c r="F17" s="14"/>
      <c r="G17" s="1">
        <v>57.262</v>
      </c>
      <c r="H17" s="1"/>
      <c r="I17" s="14"/>
      <c r="J17" s="1"/>
      <c r="K17" s="15"/>
      <c r="N17" s="16"/>
      <c r="O17" s="16"/>
      <c r="P17" s="16"/>
    </row>
    <row r="18" spans="1:16" ht="15" thickBot="1">
      <c r="A18" s="2" t="s">
        <v>16</v>
      </c>
      <c r="B18" s="1">
        <v>7163.14</v>
      </c>
      <c r="C18" s="1">
        <v>5800</v>
      </c>
      <c r="D18" s="1">
        <v>9420.5380000000005</v>
      </c>
      <c r="E18" s="1">
        <v>5000</v>
      </c>
      <c r="F18" s="14">
        <f t="shared" si="4"/>
        <v>86.206896551724128</v>
      </c>
      <c r="G18" s="1">
        <v>9458.5589999999993</v>
      </c>
      <c r="H18" s="1">
        <v>3717</v>
      </c>
      <c r="I18" s="14">
        <f t="shared" si="5"/>
        <v>74.339999999999989</v>
      </c>
      <c r="J18" s="1">
        <v>3717</v>
      </c>
      <c r="K18" s="15">
        <f t="shared" si="6"/>
        <v>100</v>
      </c>
      <c r="N18" s="16"/>
      <c r="O18" s="16"/>
      <c r="P18" s="16"/>
    </row>
    <row r="19" spans="1:16" ht="15" thickBot="1">
      <c r="A19" s="9" t="s">
        <v>17</v>
      </c>
      <c r="B19" s="10">
        <v>221.8</v>
      </c>
      <c r="C19" s="10"/>
      <c r="D19" s="10">
        <v>211.74100000000001</v>
      </c>
      <c r="E19" s="10">
        <v>3</v>
      </c>
      <c r="F19" s="14"/>
      <c r="G19" s="10">
        <v>184.66</v>
      </c>
      <c r="H19" s="10">
        <v>3</v>
      </c>
      <c r="I19" s="14">
        <f t="shared" si="5"/>
        <v>100</v>
      </c>
      <c r="J19" s="10">
        <v>3</v>
      </c>
      <c r="K19" s="15">
        <f t="shared" si="6"/>
        <v>100</v>
      </c>
      <c r="N19" s="16"/>
      <c r="O19" s="16"/>
      <c r="P19" s="16"/>
    </row>
    <row r="20" spans="1:16" ht="15" thickBot="1">
      <c r="A20" s="8" t="s">
        <v>18</v>
      </c>
      <c r="B20" s="7">
        <v>1547939.37</v>
      </c>
      <c r="C20" s="7">
        <f t="shared" ref="C20:E20" si="7">C21+C26+C27+C28+C29+C30</f>
        <v>1459740</v>
      </c>
      <c r="D20" s="7">
        <f t="shared" si="7"/>
        <v>49197.543000000005</v>
      </c>
      <c r="E20" s="7">
        <f t="shared" si="7"/>
        <v>1265180.6000000001</v>
      </c>
      <c r="F20" s="14">
        <f t="shared" si="4"/>
        <v>86.671640155096114</v>
      </c>
      <c r="G20" s="7">
        <f t="shared" ref="G20" si="8">G21+G26+G27+G28+G29+G30</f>
        <v>44628.964999999997</v>
      </c>
      <c r="H20" s="7">
        <f t="shared" ref="H20:J20" si="9">H21+H26+H27+H28+H29+H30</f>
        <v>1421855.5</v>
      </c>
      <c r="I20" s="14">
        <f t="shared" si="5"/>
        <v>112.38359962206187</v>
      </c>
      <c r="J20" s="7">
        <f t="shared" ref="J20" si="10">J21+J26+J27+J28+J29+J30</f>
        <v>1344204.8</v>
      </c>
      <c r="K20" s="15">
        <f t="shared" si="6"/>
        <v>94.538776971358914</v>
      </c>
    </row>
    <row r="21" spans="1:16" ht="42" thickBot="1">
      <c r="A21" s="3" t="s">
        <v>19</v>
      </c>
      <c r="B21" s="6">
        <f>B22+B23+B24+B25</f>
        <v>1551818.0099999998</v>
      </c>
      <c r="C21" s="6">
        <f t="shared" ref="C21:E21" si="11">C22+C23+C24+C25</f>
        <v>1459740</v>
      </c>
      <c r="D21" s="6">
        <f t="shared" si="11"/>
        <v>48852.232000000004</v>
      </c>
      <c r="E21" s="6">
        <f t="shared" si="11"/>
        <v>1265180.6000000001</v>
      </c>
      <c r="F21" s="14">
        <f t="shared" si="4"/>
        <v>86.671640155096114</v>
      </c>
      <c r="G21" s="6">
        <f t="shared" ref="G21:H21" si="12">G22+G23+G24+G25</f>
        <v>44628.964999999997</v>
      </c>
      <c r="H21" s="6">
        <f t="shared" si="12"/>
        <v>1421855.5</v>
      </c>
      <c r="I21" s="14">
        <f t="shared" si="5"/>
        <v>112.38359962206187</v>
      </c>
      <c r="J21" s="6">
        <f t="shared" ref="J21" si="13">J22+J23+J24+J25</f>
        <v>1344204.8</v>
      </c>
      <c r="K21" s="15">
        <f t="shared" si="6"/>
        <v>94.538776971358914</v>
      </c>
      <c r="N21" s="16"/>
      <c r="O21" s="16"/>
      <c r="P21" s="16"/>
    </row>
    <row r="22" spans="1:16" ht="24" customHeight="1" thickBot="1">
      <c r="A22" s="2" t="s">
        <v>20</v>
      </c>
      <c r="B22" s="1">
        <v>233603</v>
      </c>
      <c r="C22" s="1">
        <v>323527</v>
      </c>
      <c r="D22" s="1">
        <v>190.54599999999999</v>
      </c>
      <c r="E22" s="1">
        <v>385770</v>
      </c>
      <c r="F22" s="14">
        <f t="shared" si="4"/>
        <v>119.23888887171705</v>
      </c>
      <c r="G22" s="1">
        <v>176.02099999999999</v>
      </c>
      <c r="H22" s="1">
        <v>363662</v>
      </c>
      <c r="I22" s="14">
        <f t="shared" si="5"/>
        <v>94.26912408948337</v>
      </c>
      <c r="J22" s="1">
        <v>352629</v>
      </c>
      <c r="K22" s="15">
        <f t="shared" si="6"/>
        <v>96.966138887208459</v>
      </c>
      <c r="N22" s="16"/>
      <c r="O22" s="16"/>
      <c r="P22" s="16"/>
    </row>
    <row r="23" spans="1:16" ht="28.2" thickBot="1">
      <c r="A23" s="2" t="s">
        <v>21</v>
      </c>
      <c r="B23" s="1">
        <v>420077.66</v>
      </c>
      <c r="C23" s="1">
        <v>426775</v>
      </c>
      <c r="D23" s="1">
        <v>15160.294</v>
      </c>
      <c r="E23" s="1">
        <v>179444.3</v>
      </c>
      <c r="F23" s="14">
        <f t="shared" si="4"/>
        <v>42.046581922558723</v>
      </c>
      <c r="G23" s="1">
        <v>17068.018</v>
      </c>
      <c r="H23" s="1">
        <v>366087.5</v>
      </c>
      <c r="I23" s="14">
        <f t="shared" si="5"/>
        <v>204.01177412712471</v>
      </c>
      <c r="J23" s="1">
        <v>301100.79999999999</v>
      </c>
      <c r="K23" s="15">
        <f t="shared" si="6"/>
        <v>82.24831495202649</v>
      </c>
      <c r="N23" s="16"/>
      <c r="O23" s="16"/>
      <c r="P23" s="16"/>
    </row>
    <row r="24" spans="1:16" ht="28.2" thickBot="1">
      <c r="A24" s="2" t="s">
        <v>22</v>
      </c>
      <c r="B24" s="1">
        <v>695203.62</v>
      </c>
      <c r="C24" s="1">
        <v>697251</v>
      </c>
      <c r="D24" s="1">
        <v>18908.669000000002</v>
      </c>
      <c r="E24" s="1">
        <v>696673</v>
      </c>
      <c r="F24" s="14">
        <f t="shared" si="4"/>
        <v>99.917103023158077</v>
      </c>
      <c r="G24" s="1">
        <v>19370.937999999998</v>
      </c>
      <c r="H24" s="1">
        <v>691606</v>
      </c>
      <c r="I24" s="14">
        <f t="shared" si="5"/>
        <v>99.272686037782435</v>
      </c>
      <c r="J24" s="1">
        <v>690475</v>
      </c>
      <c r="K24" s="15">
        <f t="shared" si="6"/>
        <v>99.836467584144728</v>
      </c>
      <c r="N24" s="16"/>
      <c r="O24" s="16"/>
      <c r="P24" s="16"/>
    </row>
    <row r="25" spans="1:16" ht="14.4" customHeight="1" thickBot="1">
      <c r="A25" s="2" t="s">
        <v>23</v>
      </c>
      <c r="B25" s="1">
        <v>202933.73</v>
      </c>
      <c r="C25" s="1">
        <v>12187</v>
      </c>
      <c r="D25" s="1">
        <v>14592.723</v>
      </c>
      <c r="E25" s="1">
        <v>3293.3</v>
      </c>
      <c r="F25" s="14">
        <f t="shared" si="4"/>
        <v>27.023057356199232</v>
      </c>
      <c r="G25" s="1">
        <v>8013.9880000000003</v>
      </c>
      <c r="H25" s="1">
        <v>500</v>
      </c>
      <c r="I25" s="14">
        <f t="shared" si="5"/>
        <v>15.182339902225731</v>
      </c>
      <c r="J25" s="1"/>
      <c r="K25" s="15">
        <f t="shared" si="6"/>
        <v>0</v>
      </c>
      <c r="N25" s="16"/>
      <c r="O25" s="16"/>
      <c r="P25" s="16"/>
    </row>
    <row r="26" spans="1:16" ht="5.4" hidden="1" customHeight="1" thickBot="1">
      <c r="A26" s="2" t="s">
        <v>24</v>
      </c>
      <c r="B26" s="1"/>
      <c r="C26" s="1"/>
      <c r="D26" s="1">
        <v>345.31099999999998</v>
      </c>
      <c r="E26" s="1"/>
      <c r="F26" s="14"/>
      <c r="G26" s="1">
        <v>0</v>
      </c>
      <c r="H26" s="1">
        <v>0</v>
      </c>
      <c r="I26" s="14"/>
      <c r="J26" s="1">
        <v>0</v>
      </c>
      <c r="K26" s="15"/>
      <c r="N26" s="16"/>
      <c r="O26" s="16"/>
      <c r="P26" s="16"/>
    </row>
    <row r="27" spans="1:16" ht="28.2" hidden="1" thickBot="1">
      <c r="A27" s="2" t="s">
        <v>25</v>
      </c>
      <c r="B27" s="1"/>
      <c r="C27" s="1"/>
      <c r="D27" s="1">
        <v>0</v>
      </c>
      <c r="E27" s="1"/>
      <c r="F27" s="14"/>
      <c r="G27" s="1">
        <v>0</v>
      </c>
      <c r="H27" s="1">
        <v>0</v>
      </c>
      <c r="I27" s="14"/>
      <c r="J27" s="1">
        <v>0</v>
      </c>
      <c r="K27" s="15"/>
      <c r="N27" s="16"/>
      <c r="O27" s="16"/>
      <c r="P27" s="16"/>
    </row>
    <row r="28" spans="1:16" ht="15" hidden="1" thickBot="1">
      <c r="A28" s="2" t="s">
        <v>26</v>
      </c>
      <c r="B28" s="1"/>
      <c r="C28" s="1"/>
      <c r="D28" s="1">
        <v>0</v>
      </c>
      <c r="E28" s="1"/>
      <c r="F28" s="14"/>
      <c r="G28" s="1">
        <v>0</v>
      </c>
      <c r="H28" s="1">
        <v>0</v>
      </c>
      <c r="I28" s="14"/>
      <c r="J28" s="1">
        <v>0</v>
      </c>
      <c r="K28" s="15"/>
      <c r="N28" s="16"/>
      <c r="O28" s="16"/>
      <c r="P28" s="16"/>
    </row>
    <row r="29" spans="1:16" ht="91.2" hidden="1" customHeight="1" thickBot="1">
      <c r="A29" s="2" t="s">
        <v>27</v>
      </c>
      <c r="B29" s="1"/>
      <c r="C29" s="1"/>
      <c r="D29" s="1">
        <v>0</v>
      </c>
      <c r="E29" s="1"/>
      <c r="F29" s="14"/>
      <c r="G29" s="1">
        <v>0</v>
      </c>
      <c r="H29" s="1">
        <v>0</v>
      </c>
      <c r="I29" s="14"/>
      <c r="J29" s="1">
        <v>0</v>
      </c>
      <c r="K29" s="15"/>
      <c r="N29" s="16"/>
      <c r="O29" s="16"/>
      <c r="P29" s="16"/>
    </row>
    <row r="30" spans="1:16" ht="55.8" thickBot="1">
      <c r="A30" s="9" t="s">
        <v>28</v>
      </c>
      <c r="B30" s="10">
        <v>-3878.64</v>
      </c>
      <c r="C30" s="10"/>
      <c r="D30" s="10">
        <v>0</v>
      </c>
      <c r="E30" s="10"/>
      <c r="F30" s="14"/>
      <c r="G30" s="10">
        <v>0</v>
      </c>
      <c r="H30" s="10">
        <v>0</v>
      </c>
      <c r="I30" s="14"/>
      <c r="J30" s="10">
        <v>0</v>
      </c>
      <c r="K30" s="15"/>
      <c r="N30" s="16"/>
      <c r="O30" s="16"/>
      <c r="P30" s="16"/>
    </row>
    <row r="31" spans="1:16" ht="15" thickBot="1">
      <c r="A31" s="8" t="s">
        <v>29</v>
      </c>
      <c r="B31" s="7">
        <f>B5+B20</f>
        <v>2690009.54</v>
      </c>
      <c r="C31" s="7">
        <f t="shared" ref="C31:E31" si="14">C5+C20</f>
        <v>2570882.5</v>
      </c>
      <c r="D31" s="7">
        <f t="shared" si="14"/>
        <v>657262.43800000008</v>
      </c>
      <c r="E31" s="7">
        <f t="shared" si="14"/>
        <v>2415320.6</v>
      </c>
      <c r="F31" s="14">
        <f t="shared" si="4"/>
        <v>93.949085576645373</v>
      </c>
      <c r="G31" s="7">
        <f t="shared" ref="G31:H31" si="15">G5+G20</f>
        <v>708624.47700000019</v>
      </c>
      <c r="H31" s="7">
        <f t="shared" si="15"/>
        <v>2611415.5</v>
      </c>
      <c r="I31" s="14">
        <f t="shared" si="5"/>
        <v>108.11879383631306</v>
      </c>
      <c r="J31" s="7">
        <f t="shared" ref="J31" si="16">J5+J20</f>
        <v>2576074.7999999998</v>
      </c>
      <c r="K31" s="15">
        <f t="shared" si="6"/>
        <v>98.64668414505465</v>
      </c>
    </row>
  </sheetData>
  <mergeCells count="7">
    <mergeCell ref="A1:K1"/>
    <mergeCell ref="J3:K3"/>
    <mergeCell ref="A3:A4"/>
    <mergeCell ref="B3:B4"/>
    <mergeCell ref="D3:F3"/>
    <mergeCell ref="G3:I3"/>
    <mergeCell ref="C3:C4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SUFDKAZNA</cp:lastModifiedBy>
  <cp:lastPrinted>2020-11-18T09:16:52Z</cp:lastPrinted>
  <dcterms:created xsi:type="dcterms:W3CDTF">2020-10-12T07:22:17Z</dcterms:created>
  <dcterms:modified xsi:type="dcterms:W3CDTF">2020-11-18T11:01:42Z</dcterms:modified>
</cp:coreProperties>
</file>